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6540" yWindow="20" windowWidth="25840" windowHeight="24640" tabRatio="500"/>
  </bookViews>
  <sheets>
    <sheet name="Sheet1" sheetId="1" r:id="rId1"/>
  </sheets>
  <definedNames>
    <definedName name="_xlnm.Print_Area" localSheetId="0">Sheet1!$A$1:$K$42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8" i="1"/>
  <c r="E11" i="1"/>
  <c r="G11" i="1"/>
  <c r="I11" i="1"/>
  <c r="J12" i="1"/>
  <c r="E7" i="1"/>
  <c r="G7" i="1"/>
  <c r="I7" i="1"/>
  <c r="E3" i="1"/>
  <c r="G3" i="1"/>
  <c r="I3" i="1"/>
  <c r="J3" i="1"/>
  <c r="E4" i="1"/>
  <c r="G4" i="1"/>
  <c r="I4" i="1"/>
  <c r="J4" i="1"/>
  <c r="J16" i="1"/>
  <c r="J5" i="1"/>
  <c r="I13" i="1"/>
  <c r="E12" i="1"/>
  <c r="G12" i="1"/>
  <c r="I12" i="1"/>
  <c r="I9" i="1"/>
  <c r="E8" i="1"/>
  <c r="G8" i="1"/>
  <c r="I8" i="1"/>
  <c r="I5" i="1"/>
  <c r="G37" i="1"/>
  <c r="G36" i="1"/>
  <c r="G33" i="1"/>
  <c r="G32" i="1"/>
  <c r="G29" i="1"/>
  <c r="G28" i="1"/>
  <c r="G23" i="1"/>
  <c r="G22" i="1"/>
  <c r="G19" i="1"/>
  <c r="G18" i="1"/>
  <c r="E36" i="1"/>
  <c r="E37" i="1"/>
  <c r="E32" i="1"/>
  <c r="E33" i="1"/>
  <c r="L32" i="1"/>
  <c r="E28" i="1"/>
  <c r="E29" i="1"/>
  <c r="L28" i="1"/>
  <c r="E22" i="1"/>
  <c r="E23" i="1"/>
  <c r="L22" i="1"/>
  <c r="E18" i="1"/>
  <c r="E19" i="1"/>
  <c r="L18" i="1"/>
  <c r="L12" i="1"/>
  <c r="L8" i="1"/>
  <c r="L4" i="1"/>
</calcChain>
</file>

<file path=xl/sharedStrings.xml><?xml version="1.0" encoding="utf-8"?>
<sst xmlns="http://schemas.openxmlformats.org/spreadsheetml/2006/main" count="95" uniqueCount="29">
  <si>
    <t>MEDICAL</t>
  </si>
  <si>
    <t>Single</t>
  </si>
  <si>
    <t>90% Board Paid</t>
  </si>
  <si>
    <t>/Month</t>
  </si>
  <si>
    <t>10% Employee Paid</t>
  </si>
  <si>
    <t>Total Premium</t>
  </si>
  <si>
    <t xml:space="preserve"> </t>
  </si>
  <si>
    <t>Employee + 1</t>
  </si>
  <si>
    <t>Family</t>
  </si>
  <si>
    <t>DENTAL</t>
  </si>
  <si>
    <t>VISION</t>
  </si>
  <si>
    <t>LIFE</t>
  </si>
  <si>
    <t>EFFECTIVE MAY 2009</t>
  </si>
  <si>
    <t>100% Board Paid</t>
  </si>
  <si>
    <t>14.5 cents per $1000 for $50,000 coverage</t>
  </si>
  <si>
    <t>2012-13</t>
  </si>
  <si>
    <t>2013-14</t>
  </si>
  <si>
    <t>no change</t>
  </si>
  <si>
    <t>Difference</t>
  </si>
  <si>
    <t>% increase</t>
  </si>
  <si>
    <t>x 22 empl.</t>
  </si>
  <si>
    <t>x 57 empl.</t>
  </si>
  <si>
    <t>x 83 empl</t>
  </si>
  <si>
    <t>$ Increase</t>
  </si>
  <si>
    <t>**5 couples</t>
  </si>
  <si>
    <t>x 12 months</t>
  </si>
  <si>
    <t>Total Increase to district =</t>
  </si>
  <si>
    <t>EFFECTIVE OCTOBER 1, 2013</t>
  </si>
  <si>
    <t>EFFECTIVE FEBRUARY 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</si>
</sst>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49" fontId="0" fillId="0" borderId="0" xfId="0" applyNumberFormat="1"/>
    <xf numFmtId="0" fontId="0" fillId="0" borderId="1" xfId="0" applyBorder="1"/>
    <xf numFmtId="164" fontId="0" fillId="0" borderId="3" xfId="0" applyNumberForma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8" xfId="1" applyNumberFormat="1" applyFont="1" applyBorder="1"/>
    <xf numFmtId="2" fontId="0" fillId="0" borderId="5" xfId="1" applyNumberFormat="1" applyFont="1" applyBorder="1"/>
    <xf numFmtId="10" fontId="0" fillId="0" borderId="8" xfId="0" applyNumberFormat="1" applyBorder="1"/>
    <xf numFmtId="9" fontId="0" fillId="0" borderId="8" xfId="1" applyFont="1" applyBorder="1"/>
    <xf numFmtId="164" fontId="0" fillId="0" borderId="7" xfId="0" applyNumberFormat="1" applyBorder="1"/>
    <xf numFmtId="0" fontId="0" fillId="0" borderId="4" xfId="0" applyBorder="1"/>
    <xf numFmtId="164" fontId="6" fillId="0" borderId="7" xfId="0" applyNumberFormat="1" applyFont="1" applyBorder="1"/>
    <xf numFmtId="0" fontId="0" fillId="0" borderId="0" xfId="0" applyBorder="1"/>
    <xf numFmtId="10" fontId="0" fillId="0" borderId="5" xfId="1" applyNumberFormat="1" applyFont="1" applyBorder="1"/>
    <xf numFmtId="0" fontId="0" fillId="0" borderId="10" xfId="0" applyBorder="1"/>
    <xf numFmtId="49" fontId="0" fillId="0" borderId="3" xfId="0" applyNumberFormat="1" applyBorder="1"/>
    <xf numFmtId="0" fontId="0" fillId="0" borderId="11" xfId="0" applyBorder="1"/>
    <xf numFmtId="2" fontId="0" fillId="0" borderId="0" xfId="0" applyNumberFormat="1" applyBorder="1"/>
    <xf numFmtId="0" fontId="2" fillId="0" borderId="2" xfId="0" applyFont="1" applyBorder="1"/>
    <xf numFmtId="49" fontId="2" fillId="2" borderId="6" xfId="0" applyNumberFormat="1" applyFont="1" applyFill="1" applyBorder="1"/>
    <xf numFmtId="0" fontId="0" fillId="2" borderId="1" xfId="0" applyFill="1" applyBorder="1"/>
    <xf numFmtId="164" fontId="2" fillId="2" borderId="1" xfId="0" applyNumberFormat="1" applyFont="1" applyFill="1" applyBorder="1"/>
    <xf numFmtId="0" fontId="2" fillId="0" borderId="2" xfId="0" applyFont="1" applyBorder="1" applyAlignment="1">
      <alignment horizontal="center"/>
    </xf>
  </cellXfs>
  <cellStyles count="6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view="pageLayout" workbookViewId="0">
      <selection activeCell="A27" sqref="A27"/>
    </sheetView>
  </sheetViews>
  <sheetFormatPr baseColWidth="10" defaultRowHeight="15" x14ac:dyDescent="0"/>
  <cols>
    <col min="1" max="1" width="22.83203125" customWidth="1"/>
    <col min="2" max="2" width="11.6640625" customWidth="1"/>
    <col min="3" max="3" width="17.33203125" customWidth="1"/>
    <col min="4" max="4" width="4.33203125" customWidth="1"/>
    <col min="7" max="7" width="11.5" customWidth="1"/>
    <col min="10" max="10" width="11.83203125" customWidth="1"/>
  </cols>
  <sheetData>
    <row r="1" spans="1:14">
      <c r="A1" s="1" t="s">
        <v>0</v>
      </c>
      <c r="E1" s="8" t="s">
        <v>16</v>
      </c>
      <c r="F1" s="9"/>
      <c r="G1" s="8" t="s">
        <v>15</v>
      </c>
      <c r="H1" s="6"/>
      <c r="I1" s="26" t="s">
        <v>18</v>
      </c>
      <c r="J1" s="30" t="s">
        <v>23</v>
      </c>
      <c r="K1" s="30" t="s">
        <v>19</v>
      </c>
    </row>
    <row r="2" spans="1:14">
      <c r="A2" s="2" t="s">
        <v>27</v>
      </c>
      <c r="I2" s="11"/>
      <c r="J2" s="10" t="s">
        <v>20</v>
      </c>
      <c r="K2" s="11"/>
    </row>
    <row r="3" spans="1:14">
      <c r="B3" t="s">
        <v>1</v>
      </c>
      <c r="C3" t="s">
        <v>2</v>
      </c>
      <c r="E3" s="3">
        <f>E5*90%</f>
        <v>431.06399999999996</v>
      </c>
      <c r="F3" t="s">
        <v>3</v>
      </c>
      <c r="G3" s="3">
        <f>G5*90%</f>
        <v>393.399</v>
      </c>
      <c r="H3" t="s">
        <v>3</v>
      </c>
      <c r="I3" s="13">
        <f>E3-G3</f>
        <v>37.664999999999964</v>
      </c>
      <c r="J3" s="17">
        <f>I3*22</f>
        <v>828.6299999999992</v>
      </c>
      <c r="K3" s="11"/>
    </row>
    <row r="4" spans="1:14">
      <c r="C4" t="s">
        <v>4</v>
      </c>
      <c r="E4" s="4">
        <f>E5*10%</f>
        <v>47.896000000000001</v>
      </c>
      <c r="F4" t="s">
        <v>3</v>
      </c>
      <c r="G4" s="4">
        <f>G5*10%</f>
        <v>43.711000000000006</v>
      </c>
      <c r="H4" t="s">
        <v>3</v>
      </c>
      <c r="I4" s="14">
        <f>E4-G4</f>
        <v>4.1849999999999952</v>
      </c>
      <c r="J4" s="18">
        <f>I4*10</f>
        <v>41.849999999999952</v>
      </c>
      <c r="K4" s="11" t="s">
        <v>24</v>
      </c>
      <c r="L4" s="3">
        <f>SUM(E3:E4)</f>
        <v>478.96</v>
      </c>
    </row>
    <row r="5" spans="1:14">
      <c r="C5" t="s">
        <v>5</v>
      </c>
      <c r="E5" s="3">
        <v>478.96</v>
      </c>
      <c r="G5" s="3">
        <v>437.11</v>
      </c>
      <c r="I5" s="13">
        <f>E5-G5</f>
        <v>41.849999999999966</v>
      </c>
      <c r="J5" s="17">
        <f>J3+J4</f>
        <v>870.47999999999911</v>
      </c>
      <c r="K5" s="15">
        <v>9.5741999999999994E-2</v>
      </c>
      <c r="M5" s="3"/>
    </row>
    <row r="6" spans="1:14">
      <c r="E6" s="3"/>
      <c r="G6" s="3"/>
      <c r="I6" s="13"/>
      <c r="J6" s="10"/>
      <c r="K6" s="11"/>
      <c r="N6" s="3"/>
    </row>
    <row r="7" spans="1:14">
      <c r="B7" t="s">
        <v>7</v>
      </c>
      <c r="C7" t="s">
        <v>2</v>
      </c>
      <c r="E7" s="3">
        <f>E9*90%</f>
        <v>982.83600000000001</v>
      </c>
      <c r="F7" t="s">
        <v>3</v>
      </c>
      <c r="G7" s="3">
        <f>G9*90%</f>
        <v>877.25700000000006</v>
      </c>
      <c r="H7" t="s">
        <v>3</v>
      </c>
      <c r="I7" s="13">
        <f>E7-G7</f>
        <v>105.57899999999995</v>
      </c>
      <c r="J7" s="10" t="s">
        <v>21</v>
      </c>
      <c r="K7" s="11"/>
    </row>
    <row r="8" spans="1:14">
      <c r="C8" t="s">
        <v>4</v>
      </c>
      <c r="E8" s="4">
        <f>E9*10%</f>
        <v>109.20400000000001</v>
      </c>
      <c r="F8" t="s">
        <v>3</v>
      </c>
      <c r="G8" s="4">
        <f>G9*10%</f>
        <v>97.473000000000013</v>
      </c>
      <c r="H8" t="s">
        <v>3</v>
      </c>
      <c r="I8" s="14">
        <f>E8-G8</f>
        <v>11.730999999999995</v>
      </c>
      <c r="J8" s="19">
        <f>I7*57</f>
        <v>6018.002999999997</v>
      </c>
      <c r="K8" s="11"/>
      <c r="L8">
        <f>SUM(E7:E8)</f>
        <v>1092.04</v>
      </c>
    </row>
    <row r="9" spans="1:14">
      <c r="C9" t="s">
        <v>5</v>
      </c>
      <c r="E9" s="3">
        <v>1092.04</v>
      </c>
      <c r="G9" s="3">
        <v>974.73</v>
      </c>
      <c r="I9" s="13">
        <f>E9-G9</f>
        <v>117.30999999999995</v>
      </c>
      <c r="J9" s="17"/>
      <c r="K9" s="16">
        <v>0.12</v>
      </c>
    </row>
    <row r="10" spans="1:14">
      <c r="E10" s="3"/>
      <c r="G10" s="3"/>
      <c r="I10" s="13"/>
      <c r="J10" s="10"/>
      <c r="K10" s="11"/>
    </row>
    <row r="11" spans="1:14">
      <c r="B11" t="s">
        <v>8</v>
      </c>
      <c r="C11" t="s">
        <v>2</v>
      </c>
      <c r="E11" s="3">
        <f>E13*90%</f>
        <v>1373.3820000000001</v>
      </c>
      <c r="F11" t="s">
        <v>3</v>
      </c>
      <c r="G11" s="3">
        <f>G13*90%</f>
        <v>1253.241</v>
      </c>
      <c r="H11" t="s">
        <v>3</v>
      </c>
      <c r="I11" s="13">
        <f>E11-G11</f>
        <v>120.14100000000008</v>
      </c>
      <c r="J11" s="10" t="s">
        <v>22</v>
      </c>
      <c r="K11" s="11"/>
    </row>
    <row r="12" spans="1:14">
      <c r="C12" t="s">
        <v>4</v>
      </c>
      <c r="E12" s="4">
        <f>E13*10%</f>
        <v>152.59800000000001</v>
      </c>
      <c r="F12" t="s">
        <v>3</v>
      </c>
      <c r="G12" s="4">
        <f>G13*10%</f>
        <v>139.249</v>
      </c>
      <c r="H12" t="s">
        <v>3</v>
      </c>
      <c r="I12" s="14">
        <f>E12-G12</f>
        <v>13.349000000000018</v>
      </c>
      <c r="J12" s="17">
        <f>I11*83</f>
        <v>9971.7030000000068</v>
      </c>
      <c r="K12" s="11"/>
      <c r="L12">
        <f>SUM(E11:E12)</f>
        <v>1525.98</v>
      </c>
    </row>
    <row r="13" spans="1:14">
      <c r="C13" t="s">
        <v>5</v>
      </c>
      <c r="E13" s="3">
        <v>1525.98</v>
      </c>
      <c r="G13" s="3">
        <v>1392.49</v>
      </c>
      <c r="I13" s="14">
        <f>E13-G13</f>
        <v>133.49</v>
      </c>
      <c r="J13" s="10"/>
      <c r="K13" s="21">
        <v>9.5799999999999996E-2</v>
      </c>
      <c r="N13" s="3"/>
    </row>
    <row r="14" spans="1:14">
      <c r="E14" s="3"/>
      <c r="G14" s="3"/>
      <c r="H14" s="22"/>
      <c r="I14" s="23"/>
      <c r="J14" s="7">
        <f>J5+J8+J12</f>
        <v>16860.186000000002</v>
      </c>
      <c r="K14" s="24" t="s">
        <v>3</v>
      </c>
    </row>
    <row r="15" spans="1:14">
      <c r="E15" s="3"/>
      <c r="G15" s="5"/>
      <c r="H15" s="12"/>
      <c r="I15" s="20"/>
      <c r="J15" s="25" t="s">
        <v>25</v>
      </c>
      <c r="K15" s="10"/>
    </row>
    <row r="16" spans="1:14">
      <c r="A16" s="1" t="s">
        <v>9</v>
      </c>
      <c r="E16" s="3"/>
      <c r="G16" s="3"/>
      <c r="H16" s="27" t="s">
        <v>26</v>
      </c>
      <c r="I16" s="28"/>
      <c r="J16" s="29">
        <f>J14*12</f>
        <v>202322.23200000002</v>
      </c>
      <c r="K16" s="18"/>
    </row>
    <row r="17" spans="1:12">
      <c r="A17" t="s">
        <v>27</v>
      </c>
    </row>
    <row r="18" spans="1:12">
      <c r="B18" t="s">
        <v>1</v>
      </c>
      <c r="C18" t="s">
        <v>2</v>
      </c>
      <c r="E18" s="3">
        <f>E20*90%</f>
        <v>34.208999999999996</v>
      </c>
      <c r="F18" t="s">
        <v>3</v>
      </c>
      <c r="G18" s="3">
        <f>G20*90%</f>
        <v>34.208999999999996</v>
      </c>
      <c r="H18" t="s">
        <v>3</v>
      </c>
      <c r="I18" t="s">
        <v>17</v>
      </c>
      <c r="L18" s="3">
        <f>SUM(E18:E19)</f>
        <v>38.01</v>
      </c>
    </row>
    <row r="19" spans="1:12">
      <c r="C19" t="s">
        <v>4</v>
      </c>
      <c r="E19" s="4">
        <f>E20*10%</f>
        <v>3.8010000000000002</v>
      </c>
      <c r="F19" t="s">
        <v>3</v>
      </c>
      <c r="G19" s="4">
        <f>G20*10%</f>
        <v>3.8010000000000002</v>
      </c>
      <c r="H19" t="s">
        <v>3</v>
      </c>
    </row>
    <row r="20" spans="1:12">
      <c r="C20" t="s">
        <v>5</v>
      </c>
      <c r="E20" s="3">
        <v>38.01</v>
      </c>
      <c r="G20" s="3">
        <v>38.01</v>
      </c>
    </row>
    <row r="21" spans="1:12">
      <c r="E21" s="3"/>
      <c r="G21" s="3"/>
    </row>
    <row r="22" spans="1:12">
      <c r="B22" t="s">
        <v>8</v>
      </c>
      <c r="C22" t="s">
        <v>2</v>
      </c>
      <c r="E22" s="3">
        <f>E24*90%</f>
        <v>74.475000000000009</v>
      </c>
      <c r="F22" t="s">
        <v>3</v>
      </c>
      <c r="G22" s="3">
        <f>G24*90%</f>
        <v>74.475000000000009</v>
      </c>
      <c r="H22" t="s">
        <v>3</v>
      </c>
      <c r="I22" t="s">
        <v>17</v>
      </c>
      <c r="L22">
        <f>SUM(E22:E23)</f>
        <v>82.750000000000014</v>
      </c>
    </row>
    <row r="23" spans="1:12">
      <c r="C23" t="s">
        <v>4</v>
      </c>
      <c r="E23" s="4">
        <f>E24*10%</f>
        <v>8.2750000000000004</v>
      </c>
      <c r="F23" t="s">
        <v>3</v>
      </c>
      <c r="G23" s="4">
        <f>G24*10%</f>
        <v>8.2750000000000004</v>
      </c>
      <c r="H23" t="s">
        <v>3</v>
      </c>
    </row>
    <row r="24" spans="1:12">
      <c r="C24" t="s">
        <v>5</v>
      </c>
      <c r="E24" s="3">
        <v>82.75</v>
      </c>
      <c r="G24" s="3">
        <v>82.75</v>
      </c>
    </row>
    <row r="25" spans="1:12">
      <c r="A25" s="1" t="s">
        <v>10</v>
      </c>
      <c r="E25" s="3"/>
      <c r="G25" s="3"/>
    </row>
    <row r="26" spans="1:12">
      <c r="A26" t="s">
        <v>28</v>
      </c>
      <c r="E26" s="3"/>
      <c r="G26" s="3"/>
    </row>
    <row r="27" spans="1:12">
      <c r="E27" s="3"/>
      <c r="G27" s="3"/>
    </row>
    <row r="28" spans="1:12">
      <c r="B28" t="s">
        <v>1</v>
      </c>
      <c r="C28" t="s">
        <v>2</v>
      </c>
      <c r="E28" s="3">
        <f>E30*90%</f>
        <v>6.9750000000000005</v>
      </c>
      <c r="F28" t="s">
        <v>3</v>
      </c>
      <c r="G28" s="3">
        <f>G30*90%</f>
        <v>6.9750000000000005</v>
      </c>
      <c r="H28" t="s">
        <v>3</v>
      </c>
      <c r="I28" t="s">
        <v>17</v>
      </c>
      <c r="L28" s="3">
        <f>SUM(E28:E29)</f>
        <v>7.7500000000000009</v>
      </c>
    </row>
    <row r="29" spans="1:12">
      <c r="C29" t="s">
        <v>4</v>
      </c>
      <c r="E29" s="4">
        <f>E30*10%</f>
        <v>0.77500000000000002</v>
      </c>
      <c r="F29" t="s">
        <v>3</v>
      </c>
      <c r="G29" s="4">
        <f>G30*10%</f>
        <v>0.77500000000000002</v>
      </c>
      <c r="H29" t="s">
        <v>3</v>
      </c>
    </row>
    <row r="30" spans="1:12">
      <c r="C30" t="s">
        <v>5</v>
      </c>
      <c r="E30" s="3">
        <v>7.75</v>
      </c>
      <c r="G30" s="3">
        <v>7.75</v>
      </c>
    </row>
    <row r="31" spans="1:12">
      <c r="E31" s="3"/>
      <c r="G31" s="3"/>
    </row>
    <row r="32" spans="1:12">
      <c r="B32" t="s">
        <v>7</v>
      </c>
      <c r="C32" t="s">
        <v>2</v>
      </c>
      <c r="E32" s="3">
        <f>E34*90%</f>
        <v>10.638</v>
      </c>
      <c r="F32" t="s">
        <v>3</v>
      </c>
      <c r="G32" s="3">
        <f>G34*90%</f>
        <v>10.638</v>
      </c>
      <c r="H32" t="s">
        <v>3</v>
      </c>
      <c r="I32" t="s">
        <v>17</v>
      </c>
      <c r="L32">
        <f>SUM(E32:E33)</f>
        <v>11.82</v>
      </c>
    </row>
    <row r="33" spans="1:10">
      <c r="C33" t="s">
        <v>4</v>
      </c>
      <c r="E33" s="4">
        <f>E34*10%</f>
        <v>1.1820000000000002</v>
      </c>
      <c r="F33" t="s">
        <v>3</v>
      </c>
      <c r="G33" s="4">
        <f>G34*10%</f>
        <v>1.1820000000000002</v>
      </c>
      <c r="H33" t="s">
        <v>3</v>
      </c>
    </row>
    <row r="34" spans="1:10">
      <c r="C34" t="s">
        <v>5</v>
      </c>
      <c r="E34" s="3">
        <v>11.82</v>
      </c>
      <c r="G34" s="3">
        <v>11.82</v>
      </c>
    </row>
    <row r="35" spans="1:10">
      <c r="E35" s="3"/>
      <c r="G35" s="3"/>
    </row>
    <row r="36" spans="1:10">
      <c r="B36" t="s">
        <v>8</v>
      </c>
      <c r="C36" t="s">
        <v>2</v>
      </c>
      <c r="E36" s="3">
        <f>E38*90%</f>
        <v>19.079999999999998</v>
      </c>
      <c r="F36" t="s">
        <v>3</v>
      </c>
      <c r="G36" s="3">
        <f>G38*90%</f>
        <v>19.079999999999998</v>
      </c>
      <c r="H36" t="s">
        <v>3</v>
      </c>
      <c r="I36" t="s">
        <v>17</v>
      </c>
      <c r="J36" t="s">
        <v>6</v>
      </c>
    </row>
    <row r="37" spans="1:10">
      <c r="C37" t="s">
        <v>4</v>
      </c>
      <c r="E37" s="4">
        <f>E38*10%</f>
        <v>2.12</v>
      </c>
      <c r="F37" t="s">
        <v>3</v>
      </c>
      <c r="G37" s="4">
        <f>G38*10%</f>
        <v>2.12</v>
      </c>
      <c r="H37" t="s">
        <v>3</v>
      </c>
    </row>
    <row r="38" spans="1:10">
      <c r="C38" t="s">
        <v>5</v>
      </c>
      <c r="E38" s="3">
        <v>21.2</v>
      </c>
      <c r="G38" s="3">
        <v>21.2</v>
      </c>
    </row>
    <row r="39" spans="1:10">
      <c r="A39" s="1" t="s">
        <v>11</v>
      </c>
      <c r="E39" s="3"/>
      <c r="G39" s="3"/>
    </row>
    <row r="40" spans="1:10">
      <c r="A40" t="s">
        <v>12</v>
      </c>
      <c r="E40" s="3"/>
      <c r="G40" s="3"/>
    </row>
    <row r="41" spans="1:10">
      <c r="C41" t="s">
        <v>13</v>
      </c>
      <c r="E41" s="3">
        <v>7.25</v>
      </c>
      <c r="F41" t="s">
        <v>3</v>
      </c>
      <c r="G41" s="3">
        <v>7.25</v>
      </c>
      <c r="H41" t="s">
        <v>3</v>
      </c>
      <c r="I41" t="s">
        <v>17</v>
      </c>
    </row>
    <row r="42" spans="1:10">
      <c r="C42" t="s">
        <v>14</v>
      </c>
      <c r="E42" s="3"/>
    </row>
    <row r="43" spans="1:10">
      <c r="E43" s="3"/>
    </row>
    <row r="44" spans="1:10">
      <c r="E44" s="3"/>
    </row>
    <row r="45" spans="1:10">
      <c r="E45" s="3"/>
    </row>
    <row r="46" spans="1:10">
      <c r="E46" s="3"/>
    </row>
    <row r="47" spans="1:10">
      <c r="E47" s="3"/>
    </row>
    <row r="48" spans="1:10">
      <c r="E48" s="3"/>
    </row>
    <row r="49" spans="5:5">
      <c r="E49" s="3"/>
    </row>
    <row r="50" spans="5:5">
      <c r="E50" s="3"/>
    </row>
    <row r="51" spans="5:5">
      <c r="E51" s="3"/>
    </row>
    <row r="52" spans="5:5">
      <c r="E52" s="3"/>
    </row>
    <row r="53" spans="5:5">
      <c r="E53" s="3"/>
    </row>
    <row r="54" spans="5:5">
      <c r="E54" s="3"/>
    </row>
    <row r="55" spans="5:5">
      <c r="E55" s="3"/>
    </row>
    <row r="56" spans="5:5">
      <c r="E56" s="3"/>
    </row>
    <row r="57" spans="5:5">
      <c r="E57" s="3"/>
    </row>
    <row r="58" spans="5:5">
      <c r="E58" s="3"/>
    </row>
    <row r="59" spans="5:5">
      <c r="E59" s="3"/>
    </row>
    <row r="60" spans="5:5">
      <c r="E60" s="3"/>
    </row>
    <row r="61" spans="5:5">
      <c r="E61" s="3"/>
    </row>
    <row r="62" spans="5:5">
      <c r="E62" s="3"/>
    </row>
    <row r="63" spans="5:5">
      <c r="E63" s="3"/>
    </row>
    <row r="64" spans="5:5">
      <c r="E64" s="3"/>
    </row>
    <row r="65" spans="5:5">
      <c r="E65" s="3"/>
    </row>
    <row r="66" spans="5:5">
      <c r="E66" s="3"/>
    </row>
    <row r="67" spans="5:5">
      <c r="E67" s="3"/>
    </row>
    <row r="68" spans="5:5">
      <c r="E68" s="3"/>
    </row>
    <row r="69" spans="5:5">
      <c r="E69" s="3"/>
    </row>
    <row r="70" spans="5:5">
      <c r="E70" s="3"/>
    </row>
    <row r="71" spans="5:5">
      <c r="E71" s="3"/>
    </row>
    <row r="72" spans="5:5">
      <c r="E72" s="3"/>
    </row>
  </sheetData>
  <phoneticPr fontId="5" type="noConversion"/>
  <pageMargins left="1.75" right="0.5" top="1.25" bottom="0.75" header="0.5" footer="0.5"/>
  <pageSetup scale="67" orientation="landscape" horizontalDpi="4294967292" verticalDpi="4294967292"/>
  <headerFooter>
    <oddHeader>&amp;C&amp;"Calibri,Regular"&amp;K000000GALION CITY SCHOOLS_x000D_EMPLOYEE BENEFITS RATES_x000D_2013-14 SCHOOL YEAR_x000D_</oddHeader>
    <oddFooter>&amp;L&amp;"Calibri,Regular"&amp;K000000&amp;F&amp;R&amp;"Calibri,Regular"&amp;K000000&amp;D</oddFooter>
  </headerFooter>
  <rowBreaks count="1" manualBreakCount="1">
    <brk id="42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Galion Schools User</dc:creator>
  <cp:lastModifiedBy>Galion Schools User</cp:lastModifiedBy>
  <cp:lastPrinted>2013-09-04T21:32:12Z</cp:lastPrinted>
  <dcterms:created xsi:type="dcterms:W3CDTF">2013-09-04T17:03:22Z</dcterms:created>
  <dcterms:modified xsi:type="dcterms:W3CDTF">2013-09-04T21:37:14Z</dcterms:modified>
</cp:coreProperties>
</file>